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120" yWindow="40" windowWidth="25600" windowHeight="17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H2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H13" i="1"/>
  <c r="G13" i="1"/>
  <c r="F2" i="1"/>
  <c r="F3" i="1"/>
  <c r="F4" i="1"/>
  <c r="F5" i="1"/>
  <c r="F6" i="1"/>
  <c r="F7" i="1"/>
  <c r="F8" i="1"/>
  <c r="F9" i="1"/>
  <c r="F10" i="1"/>
  <c r="F11" i="1"/>
  <c r="F12" i="1"/>
  <c r="F13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E13" i="1"/>
  <c r="D13" i="1"/>
  <c r="C2" i="1"/>
  <c r="C3" i="1"/>
  <c r="C4" i="1"/>
  <c r="C5" i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<sst xmlns="http://schemas.openxmlformats.org/spreadsheetml/2006/main" count="20" uniqueCount="18">
  <si>
    <t>Mon/Yrs</t>
  </si>
  <si>
    <t>salary</t>
  </si>
  <si>
    <t>Uniform</t>
  </si>
  <si>
    <t>1000 Officers</t>
  </si>
  <si>
    <t>Benefits</t>
  </si>
  <si>
    <t>2000 Officers</t>
  </si>
  <si>
    <t>Year 1</t>
  </si>
  <si>
    <t>13-18</t>
  </si>
  <si>
    <t>19-30</t>
  </si>
  <si>
    <t>30-42</t>
  </si>
  <si>
    <t>43-54</t>
  </si>
  <si>
    <t>55-60</t>
  </si>
  <si>
    <t>Year 6</t>
  </si>
  <si>
    <t>Year 7</t>
  </si>
  <si>
    <t>Year 8</t>
  </si>
  <si>
    <t>Year 9</t>
  </si>
  <si>
    <t>Year 10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</si>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</sst>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/>
    <xf numFmtId="0" fontId="2" fillId="2" borderId="5" xfId="0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49" fontId="2" fillId="2" borderId="9" xfId="0" applyNumberFormat="1" applyFont="1" applyFill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49" fontId="2" fillId="2" borderId="16" xfId="0" applyNumberFormat="1" applyFont="1" applyFill="1" applyBorder="1"/>
    <xf numFmtId="164" fontId="2" fillId="2" borderId="17" xfId="0" applyNumberFormat="1" applyFont="1" applyFill="1" applyBorder="1"/>
    <xf numFmtId="164" fontId="2" fillId="2" borderId="1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16" sqref="C16"/>
    </sheetView>
  </sheetViews>
  <sheetFormatPr baseColWidth="10" defaultColWidth="8.33203125" defaultRowHeight="20" x14ac:dyDescent="0"/>
  <cols>
    <col min="1" max="1" width="11.33203125" style="5" bestFit="1" customWidth="1"/>
    <col min="2" max="2" width="10.5" style="5" bestFit="1" customWidth="1"/>
    <col min="3" max="3" width="15.1640625" style="5" bestFit="1" customWidth="1"/>
    <col min="4" max="5" width="16.5" style="5" bestFit="1" customWidth="1"/>
    <col min="6" max="6" width="15.1640625" style="5" bestFit="1" customWidth="1"/>
    <col min="7" max="7" width="18.5" style="5" bestFit="1" customWidth="1"/>
    <col min="8" max="8" width="16.5" style="5" bestFit="1" customWidth="1"/>
    <col min="9" max="16384" width="8.33203125" style="5"/>
  </cols>
  <sheetData>
    <row r="1" spans="1:8" ht="2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2</v>
      </c>
      <c r="G1" s="4" t="s">
        <v>5</v>
      </c>
      <c r="H1" s="2" t="s">
        <v>4</v>
      </c>
    </row>
    <row r="2" spans="1:8">
      <c r="A2" s="6" t="s">
        <v>6</v>
      </c>
      <c r="B2" s="7">
        <v>43104</v>
      </c>
      <c r="C2" s="8">
        <f t="shared" ref="C2" si="0">SUM(1800*1000)</f>
        <v>1800000</v>
      </c>
      <c r="D2" s="8">
        <f>SUM(B2*1000)</f>
        <v>43104000</v>
      </c>
      <c r="E2" s="8">
        <f>D2*59.34%</f>
        <v>25577913.600000001</v>
      </c>
      <c r="F2" s="8">
        <f t="shared" ref="F2" si="1">SUM(1800*1000)</f>
        <v>1800000</v>
      </c>
      <c r="G2" s="8">
        <f>SUM(B2*2000)</f>
        <v>86208000</v>
      </c>
      <c r="H2" s="9">
        <f>G2*59.34%</f>
        <v>51155827.200000003</v>
      </c>
    </row>
    <row r="3" spans="1:8">
      <c r="A3" s="10" t="s">
        <v>7</v>
      </c>
      <c r="B3" s="11">
        <v>61530</v>
      </c>
      <c r="C3" s="12">
        <f>SUM(1800*1000)/2</f>
        <v>900000</v>
      </c>
      <c r="D3" s="12">
        <f>SUM(B3*1000)/2</f>
        <v>30765000</v>
      </c>
      <c r="E3" s="12">
        <f>(D3*58.44%)</f>
        <v>17979066</v>
      </c>
      <c r="F3" s="12">
        <f>SUM(1800*1000)/2</f>
        <v>900000</v>
      </c>
      <c r="G3" s="12">
        <f>SUM(B3*2000)/2</f>
        <v>61530000</v>
      </c>
      <c r="H3" s="13">
        <f>G3*59.34%</f>
        <v>36511902</v>
      </c>
    </row>
    <row r="4" spans="1:8">
      <c r="A4" s="10" t="s">
        <v>8</v>
      </c>
      <c r="B4" s="11">
        <v>65016</v>
      </c>
      <c r="C4" s="12">
        <f>SUM(1800*1000)</f>
        <v>1800000</v>
      </c>
      <c r="D4" s="12">
        <f>SUM(B4*1000)</f>
        <v>65016000</v>
      </c>
      <c r="E4" s="12">
        <f>(D4*57.54%)</f>
        <v>37410206.399999999</v>
      </c>
      <c r="F4" s="12">
        <f>SUM(1800*2000)</f>
        <v>3600000</v>
      </c>
      <c r="G4" s="12">
        <f>SUM(B4*2000)</f>
        <v>130032000</v>
      </c>
      <c r="H4" s="13">
        <f>(G4*57.54%)</f>
        <v>74820412.799999997</v>
      </c>
    </row>
    <row r="5" spans="1:8">
      <c r="A5" s="10" t="s">
        <v>9</v>
      </c>
      <c r="B5" s="11">
        <v>68382</v>
      </c>
      <c r="C5" s="12">
        <f t="shared" ref="C5:C12" si="2">SUM(1800*1000)</f>
        <v>1800000</v>
      </c>
      <c r="D5" s="12">
        <f>SUM(B5*1000)</f>
        <v>68382000</v>
      </c>
      <c r="E5" s="12">
        <f>(D5*56.34%)</f>
        <v>38526418.800000004</v>
      </c>
      <c r="F5" s="12">
        <f t="shared" ref="F5:F12" si="3">SUM(1800*2000)</f>
        <v>3600000</v>
      </c>
      <c r="G5" s="12">
        <f>SUM(B5*2000)</f>
        <v>136764000</v>
      </c>
      <c r="H5" s="13">
        <f>(G5*56.34%)</f>
        <v>77052837.600000009</v>
      </c>
    </row>
    <row r="6" spans="1:8">
      <c r="A6" s="10" t="s">
        <v>10</v>
      </c>
      <c r="B6" s="11">
        <v>71748</v>
      </c>
      <c r="C6" s="12">
        <f t="shared" si="2"/>
        <v>1800000</v>
      </c>
      <c r="D6" s="12">
        <f>SUM(B6*1000)</f>
        <v>71748000</v>
      </c>
      <c r="E6" s="12">
        <f>(D6*55.15%)</f>
        <v>39569022</v>
      </c>
      <c r="F6" s="12">
        <f t="shared" si="3"/>
        <v>3600000</v>
      </c>
      <c r="G6" s="12">
        <f>SUM(B6*2000)</f>
        <v>143496000</v>
      </c>
      <c r="H6" s="13">
        <f>(G6*55.15%)</f>
        <v>79138044</v>
      </c>
    </row>
    <row r="7" spans="1:8">
      <c r="A7" s="10" t="s">
        <v>11</v>
      </c>
      <c r="B7" s="11">
        <v>75372</v>
      </c>
      <c r="C7" s="12">
        <f>SUM(1800*1000)/2</f>
        <v>900000</v>
      </c>
      <c r="D7" s="12">
        <f>SUM(B7*1000)/2</f>
        <v>37686000</v>
      </c>
      <c r="E7" s="12">
        <f>(D7*54.25%)</f>
        <v>20444655</v>
      </c>
      <c r="F7" s="12">
        <f>SUM(1800*1000)/2</f>
        <v>900000</v>
      </c>
      <c r="G7" s="12">
        <f>SUM(B7*2000)/2</f>
        <v>75372000</v>
      </c>
      <c r="H7" s="13">
        <f>(G7*54.25%)</f>
        <v>40889310</v>
      </c>
    </row>
    <row r="8" spans="1:8">
      <c r="A8" s="10" t="s">
        <v>12</v>
      </c>
      <c r="B8" s="11">
        <v>75372</v>
      </c>
      <c r="C8" s="12">
        <f t="shared" si="2"/>
        <v>1800000</v>
      </c>
      <c r="D8" s="12">
        <f>SUM(B8*1000)</f>
        <v>75372000</v>
      </c>
      <c r="E8" s="12">
        <f>(D8*53.35%)</f>
        <v>40210962</v>
      </c>
      <c r="F8" s="12">
        <f t="shared" si="3"/>
        <v>3600000</v>
      </c>
      <c r="G8" s="12">
        <f>SUM(B8*2000)</f>
        <v>150744000</v>
      </c>
      <c r="H8" s="13">
        <f>(G8*53.35%)</f>
        <v>80421924</v>
      </c>
    </row>
    <row r="9" spans="1:8">
      <c r="A9" s="10" t="s">
        <v>13</v>
      </c>
      <c r="B9" s="11">
        <v>75372</v>
      </c>
      <c r="C9" s="12">
        <f t="shared" si="2"/>
        <v>1800000</v>
      </c>
      <c r="D9" s="12">
        <f>SUM(B9*1000)</f>
        <v>75372000</v>
      </c>
      <c r="E9" s="12">
        <f>(D9*52.15%)</f>
        <v>39306498</v>
      </c>
      <c r="F9" s="12">
        <f t="shared" si="3"/>
        <v>3600000</v>
      </c>
      <c r="G9" s="12">
        <f>SUM(B9*2000)</f>
        <v>150744000</v>
      </c>
      <c r="H9" s="13">
        <f>(G9*52.15%)</f>
        <v>78612996</v>
      </c>
    </row>
    <row r="10" spans="1:8">
      <c r="A10" s="10" t="s">
        <v>14</v>
      </c>
      <c r="B10" s="11">
        <v>75372</v>
      </c>
      <c r="C10" s="12">
        <f t="shared" si="2"/>
        <v>1800000</v>
      </c>
      <c r="D10" s="12">
        <f>SUM(B10*1000)</f>
        <v>75372000</v>
      </c>
      <c r="E10" s="12">
        <f>(D10*50.95%)</f>
        <v>38402034.000000007</v>
      </c>
      <c r="F10" s="12">
        <f t="shared" si="3"/>
        <v>3600000</v>
      </c>
      <c r="G10" s="12">
        <f>SUM(B10*2000)</f>
        <v>150744000</v>
      </c>
      <c r="H10" s="13">
        <f>(G10*50.95%)</f>
        <v>76804068.000000015</v>
      </c>
    </row>
    <row r="11" spans="1:8">
      <c r="A11" s="10" t="s">
        <v>15</v>
      </c>
      <c r="B11" s="11">
        <v>75372</v>
      </c>
      <c r="C11" s="12">
        <f t="shared" si="2"/>
        <v>1800000</v>
      </c>
      <c r="D11" s="12">
        <f>SUM(B11*1000)</f>
        <v>75372000</v>
      </c>
      <c r="E11" s="12">
        <f>(D11*49.75%)</f>
        <v>37497570</v>
      </c>
      <c r="F11" s="12">
        <f t="shared" si="3"/>
        <v>3600000</v>
      </c>
      <c r="G11" s="12">
        <f>SUM(B11*2000)</f>
        <v>150744000</v>
      </c>
      <c r="H11" s="13">
        <f>(G11*49.75%)</f>
        <v>74995140</v>
      </c>
    </row>
    <row r="12" spans="1:8" ht="21" thickBot="1">
      <c r="A12" s="10" t="s">
        <v>16</v>
      </c>
      <c r="B12" s="14">
        <v>75372</v>
      </c>
      <c r="C12" s="15">
        <f t="shared" si="2"/>
        <v>1800000</v>
      </c>
      <c r="D12" s="15">
        <f>SUM(B12*1000)</f>
        <v>75372000</v>
      </c>
      <c r="E12" s="15">
        <f>(D12*48.44%)</f>
        <v>36510196.799999997</v>
      </c>
      <c r="F12" s="15">
        <f t="shared" si="3"/>
        <v>3600000</v>
      </c>
      <c r="G12" s="15">
        <f>SUM(B12*2000)</f>
        <v>150744000</v>
      </c>
      <c r="H12" s="16">
        <f>(G12*48.44%)</f>
        <v>73020393.599999994</v>
      </c>
    </row>
    <row r="13" spans="1:8" ht="21" thickBot="1">
      <c r="A13" s="17" t="s">
        <v>17</v>
      </c>
      <c r="B13" s="18"/>
      <c r="C13" s="19">
        <f>SUM(C2:C12)</f>
        <v>18000000</v>
      </c>
      <c r="D13" s="19">
        <f t="shared" ref="D13:H13" si="4">SUM(D2:D12)</f>
        <v>693561000</v>
      </c>
      <c r="E13" s="19">
        <f t="shared" si="4"/>
        <v>371434542.60000002</v>
      </c>
      <c r="F13" s="19">
        <f t="shared" si="4"/>
        <v>32400000</v>
      </c>
      <c r="G13" s="19">
        <f t="shared" si="4"/>
        <v>1387122000</v>
      </c>
      <c r="H13" s="19">
        <f t="shared" si="4"/>
        <v>743422855.20000005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Siska</dc:creator>
  <cp:lastModifiedBy>Tracy Siska</cp:lastModifiedBy>
  <dcterms:created xsi:type="dcterms:W3CDTF">2013-03-13T00:03:59Z</dcterms:created>
  <dcterms:modified xsi:type="dcterms:W3CDTF">2013-03-13T00:05:34Z</dcterms:modified>
</cp:coreProperties>
</file>